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>
    <definedName name="_xlnm.Print_Area" localSheetId="0">'Sheet1'!$A$1:$R$47</definedName>
  </definedNames>
  <calcPr fullCalcOnLoad="1"/>
</workbook>
</file>

<file path=xl/sharedStrings.xml><?xml version="1.0" encoding="utf-8"?>
<sst xmlns="http://schemas.openxmlformats.org/spreadsheetml/2006/main" count="159" uniqueCount="91">
  <si>
    <t>Pixel Timing Worksheet</t>
  </si>
  <si>
    <t>DC</t>
  </si>
  <si>
    <t>END_RD_COLS-RD_COLS-1</t>
  </si>
  <si>
    <t>CLK3+0000+FSYNC+F1+00</t>
  </si>
  <si>
    <t>$00F7C0</t>
  </si>
  <si>
    <t>CLK3+0000+FSYNC+00+F2</t>
  </si>
  <si>
    <t>F1</t>
  </si>
  <si>
    <t>F2</t>
  </si>
  <si>
    <t>; select pixel 2</t>
  </si>
  <si>
    <t>Pix 2</t>
  </si>
  <si>
    <t>Pix 1</t>
  </si>
  <si>
    <t>Convert</t>
  </si>
  <si>
    <t xml:space="preserve"> </t>
  </si>
  <si>
    <t>To Array</t>
  </si>
  <si>
    <t>To Leach</t>
  </si>
  <si>
    <t>Reset</t>
  </si>
  <si>
    <t>Settle</t>
  </si>
  <si>
    <t>TB</t>
  </si>
  <si>
    <t>req &gt; 1.5us</t>
  </si>
  <si>
    <t>TB2</t>
  </si>
  <si>
    <t>TW</t>
  </si>
  <si>
    <t>req &gt; 200ns</t>
  </si>
  <si>
    <t>; SXMIT the Previous Pixel 2 - X32</t>
  </si>
  <si>
    <t>DPC  20041216 - new code</t>
  </si>
  <si>
    <t>VIDEO+PAD_TIM+%0111</t>
  </si>
  <si>
    <t>; pad delay</t>
  </si>
  <si>
    <t>PAD_TIM</t>
  </si>
  <si>
    <t>EQU</t>
  </si>
  <si>
    <t>$180000</t>
  </si>
  <si>
    <t>INT_TIM</t>
  </si>
  <si>
    <t>$130000</t>
  </si>
  <si>
    <t>ADC_TIM</t>
  </si>
  <si>
    <t>SXM_TIM</t>
  </si>
  <si>
    <t>ADC_CNV</t>
  </si>
  <si>
    <t>VIDEO+ADC_TIM+%0111</t>
  </si>
  <si>
    <t>; Hold A/D convert sig Pixel 1</t>
  </si>
  <si>
    <t>; Move A/D data to FIFO Pixel 1</t>
  </si>
  <si>
    <t>VIDEO+INT_TIM+%0110</t>
  </si>
  <si>
    <t>; Integrate Pixel 2</t>
  </si>
  <si>
    <t>VIDEO+$000000+%0111</t>
  </si>
  <si>
    <t>; Stop Integration</t>
  </si>
  <si>
    <t>VIDEO+ADC_CNV+%0011</t>
  </si>
  <si>
    <t>; Start A/D convert Pixel 2</t>
  </si>
  <si>
    <t>CLK3+DTW+FSYNC+F1+F2</t>
  </si>
  <si>
    <t>DTW</t>
  </si>
  <si>
    <t>$080000</t>
  </si>
  <si>
    <t>$0A0000</t>
  </si>
  <si>
    <t>; Hold A/D convert sig Pixel 2</t>
  </si>
  <si>
    <t>; Integrate Pixel 3</t>
  </si>
  <si>
    <t>; Start A/D convert Pixel 3</t>
  </si>
  <si>
    <t>; Deselect pixel 3</t>
  </si>
  <si>
    <t xml:space="preserve">END_RD_COLS </t>
  </si>
  <si>
    <t>ns</t>
  </si>
  <si>
    <t>Total</t>
  </si>
  <si>
    <t>Time per pixel</t>
  </si>
  <si>
    <t>Int 1/ AD 1</t>
  </si>
  <si>
    <t>Int 2 / AD 2</t>
  </si>
  <si>
    <t>Pix 3</t>
  </si>
  <si>
    <t>Int 3 / AD 3</t>
  </si>
  <si>
    <t>; SXMIT the Previous Pixel 1- X32</t>
  </si>
  <si>
    <t>Finish A/D</t>
  </si>
  <si>
    <t>A/D-&gt;FIFO</t>
  </si>
  <si>
    <t>SXMIT</t>
  </si>
  <si>
    <t>Integrate</t>
  </si>
  <si>
    <t>; Deselect pixel 2</t>
  </si>
  <si>
    <t>; Select pixel 3</t>
  </si>
  <si>
    <t xml:space="preserve">A/D </t>
  </si>
  <si>
    <t xml:space="preserve">Reset </t>
  </si>
  <si>
    <t>Start</t>
  </si>
  <si>
    <t>A/D Convert</t>
  </si>
  <si>
    <t>(F1)+
(F2)</t>
  </si>
  <si>
    <t>TB3</t>
  </si>
  <si>
    <t>$8C0000</t>
  </si>
  <si>
    <t>settle</t>
  </si>
  <si>
    <t>start reset</t>
  </si>
  <si>
    <t>VIDEO+$000000+%0101</t>
  </si>
  <si>
    <t>XXXXXXXXXXXX+%0111</t>
  </si>
  <si>
    <t>VIDEO+$000000+%1111</t>
  </si>
  <si>
    <t>; end cvrt sig</t>
  </si>
  <si>
    <t xml:space="preserve">  start reset</t>
  </si>
  <si>
    <t xml:space="preserve"> end reset, settle</t>
  </si>
  <si>
    <t>A/D -&gt; FIFO</t>
  </si>
  <si>
    <t xml:space="preserve"> end cvrt sig</t>
  </si>
  <si>
    <t>RST_TIM</t>
  </si>
  <si>
    <t>STL_TIM</t>
  </si>
  <si>
    <t>stop reset</t>
  </si>
  <si>
    <t>Low-noise</t>
  </si>
  <si>
    <t>Hold</t>
  </si>
  <si>
    <t>Int 2* / AD 2*</t>
  </si>
  <si>
    <t>delay</t>
  </si>
  <si>
    <t>SXMIT_TO_ADCCVRT DLY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</si>
</sst>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4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5" borderId="5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7" xfId="0" applyFill="1" applyBorder="1" applyAlignment="1">
      <alignment horizontal="center"/>
    </xf>
    <xf numFmtId="0" fontId="0" fillId="12" borderId="4" xfId="0" applyFill="1" applyBorder="1" applyAlignment="1">
      <alignment/>
    </xf>
    <xf numFmtId="0" fontId="0" fillId="12" borderId="2" xfId="0" applyFill="1" applyBorder="1" applyAlignment="1">
      <alignment/>
    </xf>
    <xf numFmtId="0" fontId="0" fillId="12" borderId="3" xfId="0" applyFill="1" applyBorder="1" applyAlignment="1">
      <alignment/>
    </xf>
    <xf numFmtId="0" fontId="0" fillId="11" borderId="3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9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11" borderId="12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1" sqref="A1:R47"/>
    </sheetView>
  </sheetViews>
  <sheetFormatPr defaultColWidth="9.140625" defaultRowHeight="12.75"/>
  <cols>
    <col min="1" max="1" width="3.7109375" style="0" bestFit="1" customWidth="1"/>
    <col min="2" max="2" width="25.421875" style="0" bestFit="1" customWidth="1"/>
    <col min="3" max="3" width="6.00390625" style="0" bestFit="1" customWidth="1"/>
    <col min="4" max="4" width="29.57421875" style="0" bestFit="1" customWidth="1"/>
    <col min="5" max="5" width="5.00390625" style="0" bestFit="1" customWidth="1"/>
    <col min="6" max="6" width="11.140625" style="0" bestFit="1" customWidth="1"/>
    <col min="7" max="7" width="5.00390625" style="0" bestFit="1" customWidth="1"/>
    <col min="8" max="8" width="11.140625" style="0" bestFit="1" customWidth="1"/>
    <col min="9" max="9" width="11.8515625" style="0" bestFit="1" customWidth="1"/>
    <col min="10" max="10" width="5.00390625" style="0" bestFit="1" customWidth="1"/>
    <col min="11" max="11" width="10.8515625" style="0" bestFit="1" customWidth="1"/>
    <col min="12" max="13" width="5.00390625" style="0" bestFit="1" customWidth="1"/>
    <col min="14" max="14" width="5.57421875" style="0" bestFit="1" customWidth="1"/>
    <col min="15" max="15" width="8.140625" style="0" bestFit="1" customWidth="1"/>
    <col min="16" max="16" width="8.57421875" style="0" bestFit="1" customWidth="1"/>
    <col min="17" max="17" width="10.28125" style="0" bestFit="1" customWidth="1"/>
    <col min="18" max="18" width="10.7109375" style="0" bestFit="1" customWidth="1"/>
  </cols>
  <sheetData>
    <row r="1" spans="1:4" ht="12.75">
      <c r="A1" s="63" t="s">
        <v>0</v>
      </c>
      <c r="B1" s="63"/>
      <c r="C1" s="63"/>
      <c r="D1" s="63"/>
    </row>
    <row r="2" spans="1:4" ht="12.75">
      <c r="A2" s="63" t="s">
        <v>23</v>
      </c>
      <c r="B2" s="63"/>
      <c r="C2" s="63"/>
      <c r="D2" s="63"/>
    </row>
    <row r="3" spans="1:4" ht="12.75">
      <c r="A3" s="18"/>
      <c r="B3" s="18"/>
      <c r="C3" s="18"/>
      <c r="D3" s="18"/>
    </row>
    <row r="4" spans="1:7" ht="12.75">
      <c r="A4" s="18"/>
      <c r="B4" s="18" t="s">
        <v>44</v>
      </c>
      <c r="C4" s="18" t="s">
        <v>27</v>
      </c>
      <c r="D4" s="20" t="s">
        <v>45</v>
      </c>
      <c r="F4" s="18">
        <v>320</v>
      </c>
      <c r="G4" s="18" t="s">
        <v>52</v>
      </c>
    </row>
    <row r="5" spans="1:7" ht="12.75">
      <c r="A5" s="18"/>
      <c r="B5" s="18" t="s">
        <v>26</v>
      </c>
      <c r="C5" s="18" t="s">
        <v>27</v>
      </c>
      <c r="D5" s="19" t="s">
        <v>28</v>
      </c>
      <c r="F5" s="18">
        <v>960</v>
      </c>
      <c r="G5" s="18" t="s">
        <v>52</v>
      </c>
    </row>
    <row r="6" spans="1:7" ht="12.75">
      <c r="A6" s="18"/>
      <c r="B6" s="18" t="s">
        <v>29</v>
      </c>
      <c r="C6" s="18" t="s">
        <v>27</v>
      </c>
      <c r="D6" s="20" t="s">
        <v>30</v>
      </c>
      <c r="F6" s="18">
        <v>760</v>
      </c>
      <c r="G6" s="18" t="s">
        <v>52</v>
      </c>
    </row>
    <row r="7" spans="1:7" ht="12.75">
      <c r="A7" s="18"/>
      <c r="B7" s="18" t="s">
        <v>31</v>
      </c>
      <c r="C7" s="18" t="s">
        <v>27</v>
      </c>
      <c r="D7" s="20" t="s">
        <v>28</v>
      </c>
      <c r="F7" s="18">
        <v>960</v>
      </c>
      <c r="G7" s="18" t="s">
        <v>52</v>
      </c>
    </row>
    <row r="8" spans="1:7" ht="12.75">
      <c r="A8" s="18"/>
      <c r="B8" s="18" t="s">
        <v>32</v>
      </c>
      <c r="C8" s="18" t="s">
        <v>27</v>
      </c>
      <c r="D8" s="20" t="s">
        <v>72</v>
      </c>
      <c r="F8" s="18">
        <v>0</v>
      </c>
      <c r="G8" s="18" t="s">
        <v>52</v>
      </c>
    </row>
    <row r="9" spans="1:7" ht="12.75">
      <c r="A9" s="18"/>
      <c r="B9" s="18" t="s">
        <v>33</v>
      </c>
      <c r="C9" s="18" t="s">
        <v>27</v>
      </c>
      <c r="D9" s="20" t="s">
        <v>46</v>
      </c>
      <c r="F9" s="18">
        <v>0</v>
      </c>
      <c r="G9" s="18" t="s">
        <v>52</v>
      </c>
    </row>
    <row r="10" spans="1:10" ht="12.75">
      <c r="A10" s="18"/>
      <c r="B10" s="18" t="s">
        <v>83</v>
      </c>
      <c r="C10" s="18"/>
      <c r="D10" s="20"/>
      <c r="F10" s="18">
        <f>IF(J10=1,2680,1320)</f>
        <v>2680</v>
      </c>
      <c r="G10" s="18"/>
      <c r="H10" t="s">
        <v>86</v>
      </c>
      <c r="J10">
        <v>1</v>
      </c>
    </row>
    <row r="11" spans="2:18" ht="12.75">
      <c r="B11" s="18" t="s">
        <v>84</v>
      </c>
      <c r="F11" s="18">
        <v>160</v>
      </c>
      <c r="Q11" t="s">
        <v>18</v>
      </c>
      <c r="R11" t="s">
        <v>21</v>
      </c>
    </row>
    <row r="12" spans="2:6" ht="12.75">
      <c r="B12" s="18" t="s">
        <v>90</v>
      </c>
      <c r="F12" s="18">
        <v>400</v>
      </c>
    </row>
    <row r="13" spans="1:18" ht="26.25">
      <c r="A13" t="s">
        <v>1</v>
      </c>
      <c r="B13" t="s">
        <v>2</v>
      </c>
      <c r="E13" s="2" t="s">
        <v>10</v>
      </c>
      <c r="F13" s="2" t="s">
        <v>55</v>
      </c>
      <c r="G13" s="2" t="s">
        <v>9</v>
      </c>
      <c r="H13" s="2" t="s">
        <v>56</v>
      </c>
      <c r="I13" s="2" t="s">
        <v>88</v>
      </c>
      <c r="J13" s="2" t="s">
        <v>57</v>
      </c>
      <c r="K13" s="2" t="s">
        <v>58</v>
      </c>
      <c r="L13" s="2" t="s">
        <v>6</v>
      </c>
      <c r="M13" s="2" t="s">
        <v>7</v>
      </c>
      <c r="N13" s="38" t="s">
        <v>70</v>
      </c>
      <c r="O13" s="5" t="s">
        <v>13</v>
      </c>
      <c r="P13" s="5" t="s">
        <v>14</v>
      </c>
      <c r="Q13" s="17" t="s">
        <v>17</v>
      </c>
      <c r="R13" s="5" t="s">
        <v>20</v>
      </c>
    </row>
    <row r="14" spans="1:17" ht="12.75">
      <c r="A14" t="s">
        <v>1</v>
      </c>
      <c r="B14" t="s">
        <v>3</v>
      </c>
      <c r="C14">
        <f>40</f>
        <v>40</v>
      </c>
      <c r="D14" t="s">
        <v>8</v>
      </c>
      <c r="F14" s="27" t="s">
        <v>60</v>
      </c>
      <c r="G14" s="22"/>
      <c r="H14" s="48"/>
      <c r="I14" s="9"/>
      <c r="J14" s="26"/>
      <c r="M14" s="3" t="s">
        <v>7</v>
      </c>
      <c r="O14" s="12"/>
      <c r="Q14" s="14" t="s">
        <v>19</v>
      </c>
    </row>
    <row r="15" spans="1:17" ht="12.75">
      <c r="A15" t="s">
        <v>1</v>
      </c>
      <c r="B15" t="s">
        <v>24</v>
      </c>
      <c r="C15">
        <f>40+F5</f>
        <v>1000</v>
      </c>
      <c r="D15" t="s">
        <v>25</v>
      </c>
      <c r="F15" s="28" t="s">
        <v>11</v>
      </c>
      <c r="G15" s="23"/>
      <c r="H15" s="49"/>
      <c r="I15" s="10"/>
      <c r="J15" s="26"/>
      <c r="M15" s="3"/>
      <c r="O15" s="12"/>
      <c r="Q15" s="15"/>
    </row>
    <row r="16" spans="1:17" ht="12.75">
      <c r="A16" t="s">
        <v>1</v>
      </c>
      <c r="B16" t="s">
        <v>34</v>
      </c>
      <c r="C16">
        <f>40+F7</f>
        <v>1000</v>
      </c>
      <c r="D16" t="s">
        <v>35</v>
      </c>
      <c r="F16" s="39">
        <f>SUM(C14:C16)+SUM(C41:C43)</f>
        <v>2520</v>
      </c>
      <c r="G16" s="23"/>
      <c r="H16" s="49"/>
      <c r="I16" s="10">
        <f>SUM(C41:C43)+SUM(C14:C16)</f>
        <v>2520</v>
      </c>
      <c r="J16" s="26"/>
      <c r="M16" s="3"/>
      <c r="O16" s="12"/>
      <c r="Q16" s="15"/>
    </row>
    <row r="17" spans="1:17" ht="12.75">
      <c r="A17" t="s">
        <v>1</v>
      </c>
      <c r="B17" t="s">
        <v>75</v>
      </c>
      <c r="C17">
        <f>40+F10</f>
        <v>2720</v>
      </c>
      <c r="D17" t="s">
        <v>74</v>
      </c>
      <c r="F17" s="42" t="s">
        <v>12</v>
      </c>
      <c r="G17" s="23"/>
      <c r="H17" s="50" t="s">
        <v>67</v>
      </c>
      <c r="I17" s="10"/>
      <c r="J17" s="26"/>
      <c r="M17" s="3"/>
      <c r="O17" s="12"/>
      <c r="Q17" s="15"/>
    </row>
    <row r="18" spans="3:17" ht="12.75">
      <c r="C18">
        <v>40</v>
      </c>
      <c r="D18" t="s">
        <v>85</v>
      </c>
      <c r="F18" s="42"/>
      <c r="G18" s="23"/>
      <c r="H18" s="51">
        <f>C17</f>
        <v>2720</v>
      </c>
      <c r="I18" s="10"/>
      <c r="J18" s="26"/>
      <c r="M18" s="3"/>
      <c r="O18" s="12"/>
      <c r="Q18" s="15"/>
    </row>
    <row r="19" spans="1:17" ht="12.75">
      <c r="A19" t="s">
        <v>1</v>
      </c>
      <c r="B19" s="1" t="s">
        <v>76</v>
      </c>
      <c r="C19" s="1">
        <f>40+F11</f>
        <v>200</v>
      </c>
      <c r="D19" t="s">
        <v>73</v>
      </c>
      <c r="G19" s="23" t="s">
        <v>12</v>
      </c>
      <c r="H19" s="46" t="s">
        <v>73</v>
      </c>
      <c r="I19" s="11">
        <f>SUM(C41:C43)+SUM(C14:C19)</f>
        <v>5480</v>
      </c>
      <c r="J19" s="26"/>
      <c r="M19" s="3"/>
      <c r="P19" s="13"/>
      <c r="Q19" s="16">
        <f>SUM(C14:C19)</f>
        <v>5000</v>
      </c>
    </row>
    <row r="20" spans="1:16" ht="12.75">
      <c r="A20" t="s">
        <v>1</v>
      </c>
      <c r="B20" s="4" t="s">
        <v>37</v>
      </c>
      <c r="C20">
        <f>40+F6</f>
        <v>800</v>
      </c>
      <c r="D20" s="4" t="s">
        <v>38</v>
      </c>
      <c r="E20" s="4"/>
      <c r="G20" s="23"/>
      <c r="H20" s="52" t="s">
        <v>63</v>
      </c>
      <c r="J20" s="26"/>
      <c r="K20" s="26"/>
      <c r="M20" s="3"/>
      <c r="P20" s="13"/>
    </row>
    <row r="21" spans="1:16" ht="12.75">
      <c r="A21" s="4" t="s">
        <v>1</v>
      </c>
      <c r="B21" s="4" t="s">
        <v>39</v>
      </c>
      <c r="C21" s="4">
        <v>40</v>
      </c>
      <c r="D21" s="4" t="s">
        <v>40</v>
      </c>
      <c r="E21" s="4"/>
      <c r="G21" s="23"/>
      <c r="H21" s="53"/>
      <c r="J21" s="26"/>
      <c r="K21" s="26"/>
      <c r="M21" s="3"/>
      <c r="P21" s="13"/>
    </row>
    <row r="22" spans="1:16" ht="12.75">
      <c r="A22" s="4"/>
      <c r="B22" t="s">
        <v>77</v>
      </c>
      <c r="C22">
        <v>40</v>
      </c>
      <c r="D22" t="s">
        <v>36</v>
      </c>
      <c r="F22" s="29" t="s">
        <v>61</v>
      </c>
      <c r="G22" s="23"/>
      <c r="H22" s="47" t="s">
        <v>87</v>
      </c>
      <c r="J22" s="26"/>
      <c r="K22" s="26"/>
      <c r="M22" s="3"/>
      <c r="P22" s="13"/>
    </row>
    <row r="23" spans="1:16" ht="12.75">
      <c r="A23" s="4"/>
      <c r="C23">
        <v>40</v>
      </c>
      <c r="D23" t="s">
        <v>73</v>
      </c>
      <c r="F23" s="40" t="s">
        <v>73</v>
      </c>
      <c r="G23" s="23"/>
      <c r="H23" s="53"/>
      <c r="J23" s="26"/>
      <c r="K23" s="26"/>
      <c r="M23" s="3"/>
      <c r="P23" s="13"/>
    </row>
    <row r="24" spans="1:16" ht="12.75">
      <c r="A24" t="s">
        <v>1</v>
      </c>
      <c r="B24" t="s">
        <v>4</v>
      </c>
      <c r="C24">
        <f>40</f>
        <v>40</v>
      </c>
      <c r="D24" t="s">
        <v>59</v>
      </c>
      <c r="F24" s="29" t="s">
        <v>62</v>
      </c>
      <c r="G24" s="23"/>
      <c r="H24" s="47" t="s">
        <v>12</v>
      </c>
      <c r="J24" s="26"/>
      <c r="K24" s="26"/>
      <c r="M24" s="3"/>
      <c r="P24" s="13"/>
    </row>
    <row r="25" spans="3:16" ht="12.75">
      <c r="C25">
        <f>40+F12</f>
        <v>440</v>
      </c>
      <c r="D25" t="s">
        <v>89</v>
      </c>
      <c r="F25" s="28"/>
      <c r="G25" s="23"/>
      <c r="H25" s="47"/>
      <c r="J25" s="26"/>
      <c r="K25" s="26"/>
      <c r="M25" s="3"/>
      <c r="P25" s="13"/>
    </row>
    <row r="26" spans="1:16" ht="12.75">
      <c r="A26" t="s">
        <v>1</v>
      </c>
      <c r="B26" s="4" t="s">
        <v>41</v>
      </c>
      <c r="C26">
        <v>80</v>
      </c>
      <c r="D26" t="s">
        <v>42</v>
      </c>
      <c r="E26" s="4"/>
      <c r="F26" s="21"/>
      <c r="G26" s="23"/>
      <c r="H26" s="54" t="s">
        <v>12</v>
      </c>
      <c r="J26" s="26"/>
      <c r="K26" s="26"/>
      <c r="M26" s="3"/>
      <c r="P26" s="13"/>
    </row>
    <row r="27" spans="2:16" ht="12.75">
      <c r="B27" s="1" t="s">
        <v>76</v>
      </c>
      <c r="C27">
        <v>40</v>
      </c>
      <c r="D27" t="s">
        <v>78</v>
      </c>
      <c r="E27" s="4"/>
      <c r="F27" s="21"/>
      <c r="G27" s="24"/>
      <c r="H27" s="47"/>
      <c r="J27" s="26"/>
      <c r="K27" s="26"/>
      <c r="M27" s="3"/>
      <c r="P27" s="13"/>
    </row>
    <row r="28" spans="1:18" ht="12.75">
      <c r="A28" t="s">
        <v>1</v>
      </c>
      <c r="B28" t="s">
        <v>43</v>
      </c>
      <c r="C28">
        <f>40+F4</f>
        <v>360</v>
      </c>
      <c r="D28" t="s">
        <v>64</v>
      </c>
      <c r="E28" s="4"/>
      <c r="F28" s="44" t="s">
        <v>62</v>
      </c>
      <c r="H28" s="25" t="s">
        <v>66</v>
      </c>
      <c r="N28" s="6"/>
      <c r="O28" s="12"/>
      <c r="R28" s="3">
        <f>C28</f>
        <v>360</v>
      </c>
    </row>
    <row r="29" spans="1:17" ht="12.75">
      <c r="A29" t="s">
        <v>1</v>
      </c>
      <c r="B29" t="s">
        <v>5</v>
      </c>
      <c r="C29">
        <f>40</f>
        <v>40</v>
      </c>
      <c r="D29" t="s">
        <v>65</v>
      </c>
      <c r="E29" s="4"/>
      <c r="F29" s="44" t="s">
        <v>16</v>
      </c>
      <c r="H29" s="30" t="s">
        <v>11</v>
      </c>
      <c r="J29" s="34"/>
      <c r="K29" s="4"/>
      <c r="L29" s="3" t="s">
        <v>6</v>
      </c>
      <c r="O29" s="12"/>
      <c r="Q29" s="14" t="s">
        <v>71</v>
      </c>
    </row>
    <row r="30" spans="1:17" ht="12.75">
      <c r="A30" t="s">
        <v>1</v>
      </c>
      <c r="B30" t="s">
        <v>24</v>
      </c>
      <c r="C30">
        <f>40+F5</f>
        <v>1000</v>
      </c>
      <c r="D30" t="s">
        <v>25</v>
      </c>
      <c r="E30" s="4"/>
      <c r="F30" s="7"/>
      <c r="G30" s="4"/>
      <c r="H30" s="31"/>
      <c r="J30" s="35"/>
      <c r="K30" s="26"/>
      <c r="L30" s="3"/>
      <c r="M30" s="4"/>
      <c r="O30" s="12"/>
      <c r="Q30" s="15"/>
    </row>
    <row r="31" spans="1:17" ht="12.75">
      <c r="A31" t="s">
        <v>1</v>
      </c>
      <c r="B31" t="s">
        <v>34</v>
      </c>
      <c r="C31">
        <f>40+F7</f>
        <v>1000</v>
      </c>
      <c r="D31" t="s">
        <v>47</v>
      </c>
      <c r="E31" s="4"/>
      <c r="F31" s="7">
        <f>SUM(C26:C31)</f>
        <v>2520</v>
      </c>
      <c r="G31" s="4"/>
      <c r="H31" s="32">
        <f>SUM(C26:C31)</f>
        <v>2520</v>
      </c>
      <c r="J31" s="35"/>
      <c r="K31" s="26"/>
      <c r="L31" s="3"/>
      <c r="M31" s="4"/>
      <c r="O31" s="12"/>
      <c r="Q31" s="15"/>
    </row>
    <row r="32" spans="1:17" ht="12.75">
      <c r="A32" t="s">
        <v>1</v>
      </c>
      <c r="B32" t="s">
        <v>77</v>
      </c>
      <c r="C32">
        <f>40+F10</f>
        <v>2720</v>
      </c>
      <c r="D32" t="s">
        <v>79</v>
      </c>
      <c r="E32" s="4"/>
      <c r="F32" s="7"/>
      <c r="G32" s="4"/>
      <c r="H32" s="42" t="s">
        <v>12</v>
      </c>
      <c r="J32" s="35"/>
      <c r="K32" s="57" t="s">
        <v>15</v>
      </c>
      <c r="L32" s="3"/>
      <c r="M32" s="4"/>
      <c r="O32" s="12"/>
      <c r="Q32" s="15"/>
    </row>
    <row r="33" spans="3:17" ht="12.75">
      <c r="C33">
        <v>40</v>
      </c>
      <c r="D33" t="s">
        <v>85</v>
      </c>
      <c r="E33" s="4"/>
      <c r="F33" s="7"/>
      <c r="G33" s="4"/>
      <c r="H33" s="42"/>
      <c r="J33" s="35"/>
      <c r="K33" s="58">
        <f>C32</f>
        <v>2720</v>
      </c>
      <c r="L33" s="3"/>
      <c r="M33" s="4"/>
      <c r="O33" s="12"/>
      <c r="Q33" s="15"/>
    </row>
    <row r="34" spans="1:17" ht="12.75">
      <c r="A34" t="s">
        <v>1</v>
      </c>
      <c r="B34" t="s">
        <v>12</v>
      </c>
      <c r="C34" s="1">
        <f>40+F11</f>
        <v>200</v>
      </c>
      <c r="D34" t="s">
        <v>80</v>
      </c>
      <c r="E34" s="4"/>
      <c r="F34" s="8">
        <f>SUM(C26:C32)</f>
        <v>5240</v>
      </c>
      <c r="G34" s="4" t="s">
        <v>12</v>
      </c>
      <c r="H34" s="26"/>
      <c r="J34" s="35"/>
      <c r="K34" s="46" t="s">
        <v>73</v>
      </c>
      <c r="L34" s="3"/>
      <c r="M34" s="4"/>
      <c r="P34" s="13"/>
      <c r="Q34" s="16">
        <f>SUM(C29:C34)</f>
        <v>5000</v>
      </c>
    </row>
    <row r="35" spans="1:16" ht="12.75">
      <c r="A35" t="s">
        <v>1</v>
      </c>
      <c r="B35" s="4" t="s">
        <v>37</v>
      </c>
      <c r="C35">
        <f>40+F6</f>
        <v>800</v>
      </c>
      <c r="D35" s="4" t="s">
        <v>48</v>
      </c>
      <c r="E35" s="4"/>
      <c r="G35" s="4"/>
      <c r="H35" s="26" t="s">
        <v>12</v>
      </c>
      <c r="J35" s="35"/>
      <c r="K35" s="59" t="s">
        <v>63</v>
      </c>
      <c r="L35" s="3"/>
      <c r="M35" s="4"/>
      <c r="P35" s="13"/>
    </row>
    <row r="36" spans="1:16" ht="12.75">
      <c r="A36" s="4" t="s">
        <v>1</v>
      </c>
      <c r="B36" s="4" t="s">
        <v>39</v>
      </c>
      <c r="C36" s="4">
        <v>40</v>
      </c>
      <c r="D36" s="4" t="s">
        <v>40</v>
      </c>
      <c r="E36" s="4"/>
      <c r="H36" s="26"/>
      <c r="J36" s="35"/>
      <c r="K36" s="60"/>
      <c r="L36" s="3"/>
      <c r="M36" s="4"/>
      <c r="P36" s="13"/>
    </row>
    <row r="37" spans="1:16" ht="12.75">
      <c r="A37" s="4"/>
      <c r="B37" s="4"/>
      <c r="C37" s="4">
        <v>40</v>
      </c>
      <c r="D37" s="4" t="s">
        <v>81</v>
      </c>
      <c r="E37" s="4"/>
      <c r="H37" s="33" t="s">
        <v>61</v>
      </c>
      <c r="J37" s="35"/>
      <c r="K37" s="61" t="s">
        <v>87</v>
      </c>
      <c r="L37" s="3"/>
      <c r="M37" s="4"/>
      <c r="P37" s="13"/>
    </row>
    <row r="38" spans="1:16" ht="12.75">
      <c r="A38" s="4"/>
      <c r="B38" s="4"/>
      <c r="C38" s="4">
        <v>40</v>
      </c>
      <c r="D38" s="4" t="s">
        <v>73</v>
      </c>
      <c r="E38" s="4"/>
      <c r="H38" s="40" t="s">
        <v>73</v>
      </c>
      <c r="J38" s="35"/>
      <c r="K38" s="43"/>
      <c r="L38" s="3"/>
      <c r="M38" s="4"/>
      <c r="P38" s="13"/>
    </row>
    <row r="39" spans="1:16" ht="12.75">
      <c r="A39" t="s">
        <v>1</v>
      </c>
      <c r="B39" t="s">
        <v>4</v>
      </c>
      <c r="C39">
        <f>40</f>
        <v>40</v>
      </c>
      <c r="D39" t="s">
        <v>22</v>
      </c>
      <c r="E39" s="4"/>
      <c r="G39" s="4"/>
      <c r="H39" s="33" t="s">
        <v>62</v>
      </c>
      <c r="J39" s="35"/>
      <c r="K39" s="62" t="s">
        <v>12</v>
      </c>
      <c r="L39" s="3"/>
      <c r="M39" s="4"/>
      <c r="P39" s="13"/>
    </row>
    <row r="40" spans="3:16" ht="12.75">
      <c r="C40">
        <f>40+F12</f>
        <v>440</v>
      </c>
      <c r="D40" t="s">
        <v>89</v>
      </c>
      <c r="E40" s="4"/>
      <c r="G40" s="4"/>
      <c r="H40" s="41"/>
      <c r="J40" s="35"/>
      <c r="K40" s="61"/>
      <c r="L40" s="3"/>
      <c r="M40" s="4"/>
      <c r="P40" s="13"/>
    </row>
    <row r="41" spans="1:16" ht="12.75">
      <c r="A41" t="s">
        <v>1</v>
      </c>
      <c r="B41" s="4" t="s">
        <v>41</v>
      </c>
      <c r="C41">
        <v>80</v>
      </c>
      <c r="D41" t="s">
        <v>49</v>
      </c>
      <c r="E41" s="4"/>
      <c r="H41" s="55"/>
      <c r="J41" s="35"/>
      <c r="K41" s="56" t="s">
        <v>68</v>
      </c>
      <c r="L41" s="3"/>
      <c r="M41" s="4"/>
      <c r="P41" s="13"/>
    </row>
    <row r="42" spans="2:16" ht="12.75">
      <c r="B42" s="4"/>
      <c r="C42">
        <v>40</v>
      </c>
      <c r="D42" t="s">
        <v>82</v>
      </c>
      <c r="E42" s="4"/>
      <c r="H42" s="30" t="s">
        <v>62</v>
      </c>
      <c r="J42" s="36"/>
      <c r="K42" s="61"/>
      <c r="L42" s="3"/>
      <c r="M42" s="4"/>
      <c r="P42" s="13"/>
    </row>
    <row r="43" spans="1:18" ht="12.75">
      <c r="A43" t="s">
        <v>1</v>
      </c>
      <c r="B43" t="s">
        <v>43</v>
      </c>
      <c r="C43">
        <f>40+F4</f>
        <v>360</v>
      </c>
      <c r="D43" t="s">
        <v>50</v>
      </c>
      <c r="E43" s="4"/>
      <c r="H43" s="45" t="s">
        <v>16</v>
      </c>
      <c r="K43" s="37" t="s">
        <v>69</v>
      </c>
      <c r="N43" s="6"/>
      <c r="O43" s="12"/>
      <c r="R43" s="3">
        <f>C43</f>
        <v>360</v>
      </c>
    </row>
    <row r="44" ht="12.75">
      <c r="B44" t="s">
        <v>51</v>
      </c>
    </row>
    <row r="46" spans="2:3" ht="12.75">
      <c r="B46" t="s">
        <v>53</v>
      </c>
      <c r="C46">
        <f>SUM(C14:C43)</f>
        <v>13760</v>
      </c>
    </row>
    <row r="47" spans="2:3" ht="12.75">
      <c r="B47" t="s">
        <v>54</v>
      </c>
      <c r="C47">
        <f>C46/2</f>
        <v>6880</v>
      </c>
    </row>
  </sheetData>
  <mergeCells count="2">
    <mergeCell ref="A1:D1"/>
    <mergeCell ref="A2:D2"/>
  </mergeCells>
  <printOptions/>
  <pageMargins left="0.47" right="0.46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Dan Clemens</cp:lastModifiedBy>
  <cp:lastPrinted>2004-12-16T23:23:08Z</cp:lastPrinted>
  <dcterms:created xsi:type="dcterms:W3CDTF">1996-10-14T23:33:28Z</dcterms:created>
  <dcterms:modified xsi:type="dcterms:W3CDTF">2005-01-01T15:03:41Z</dcterms:modified>
  <cp:category/>
  <cp:version/>
  <cp:contentType/>
  <cp:contentStatus/>
</cp:coreProperties>
</file>